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'Blad1'!$B$2:$K$21</definedName>
  </definedNames>
  <calcPr fullCalcOnLoad="1"/>
</workbook>
</file>

<file path=xl/sharedStrings.xml><?xml version="1.0" encoding="utf-8"?>
<sst xmlns="http://schemas.openxmlformats.org/spreadsheetml/2006/main" count="53" uniqueCount="49">
  <si>
    <t xml:space="preserve">Fill in </t>
  </si>
  <si>
    <t>Cost of electricity per Kw ?</t>
  </si>
  <si>
    <t>your inputs</t>
  </si>
  <si>
    <t>Electric energy utilized by a generator group / ventilation blower ?</t>
  </si>
  <si>
    <t>Kw/hour</t>
  </si>
  <si>
    <t xml:space="preserve">Units </t>
  </si>
  <si>
    <t>Hours/day</t>
  </si>
  <si>
    <t>Number of paint jobs cured in your booth per day in average?</t>
  </si>
  <si>
    <t xml:space="preserve">Your cost to run your booth 1 hour is : </t>
  </si>
  <si>
    <t>Jobs/day</t>
  </si>
  <si>
    <t>ALTERNATIVE CALCULATION OF ENERGY COST FOR RUNNING A BOOTH</t>
  </si>
  <si>
    <t xml:space="preserve">Your curing cost per paint job is : </t>
  </si>
  <si>
    <t>Cost of electricity per hour</t>
  </si>
  <si>
    <t>Average cure time</t>
  </si>
  <si>
    <t>Minutes</t>
  </si>
  <si>
    <t>Installed power / IRT cassette</t>
  </si>
  <si>
    <t>kW</t>
  </si>
  <si>
    <t>Number of IRT cassettes</t>
  </si>
  <si>
    <t>TYPICAL COLLISION REPAIR FACILITY</t>
  </si>
  <si>
    <t>ENERGY COST FOR IRT INFRARED CURE</t>
  </si>
  <si>
    <t>EA</t>
  </si>
  <si>
    <t>Total cost for one average curing job with IRT Double cassette unit:</t>
  </si>
  <si>
    <t>$/Kwh</t>
  </si>
  <si>
    <t>$</t>
  </si>
  <si>
    <t>$/kwh</t>
  </si>
  <si>
    <t>Cost/Paint Job</t>
  </si>
  <si>
    <t>IRT 5000 Rail System / IRT Mobile Curing Units.</t>
  </si>
  <si>
    <t>Cost/hour</t>
  </si>
  <si>
    <t>ENERGY COSTS FOR CURING &gt; CONVECTION (spraybooth/CTOF) VERSUS CURING WITH IRT IR</t>
  </si>
  <si>
    <t>Filler</t>
  </si>
  <si>
    <t xml:space="preserve">Primer </t>
  </si>
  <si>
    <t>Waterborne</t>
  </si>
  <si>
    <t>Topcoat</t>
  </si>
  <si>
    <t>IRT average cure times</t>
  </si>
  <si>
    <t>4 to 6 mins.</t>
  </si>
  <si>
    <t>6 to 9 mins</t>
  </si>
  <si>
    <t>10 to 12 mins</t>
  </si>
  <si>
    <t>8 to 12 mins</t>
  </si>
  <si>
    <t>IRT Unit payback based on energy savings only</t>
  </si>
  <si>
    <t>Average savings per paint job &gt; Cost per job in Spraybooth/CTOF less cost per job with IRT unit:</t>
  </si>
  <si>
    <t>Payback in months:</t>
  </si>
  <si>
    <t>Results</t>
  </si>
  <si>
    <t>Average number of paint jobs per day:</t>
  </si>
  <si>
    <t>IRT unit purchase price:</t>
  </si>
  <si>
    <t>Payback in weeks:</t>
  </si>
  <si>
    <t xml:space="preserve">Monthly cost for consumption of gas ? </t>
  </si>
  <si>
    <t>Number of hours per day on average you run your booth ?</t>
  </si>
  <si>
    <t>Estimated percentage of gas bill to run spraybooth?</t>
  </si>
  <si>
    <t>%</t>
  </si>
</sst>
</file>

<file path=xl/styles.xml><?xml version="1.0" encoding="utf-8"?>
<styleSheet xmlns="http://schemas.openxmlformats.org/spreadsheetml/2006/main">
  <numFmts count="4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Ja&quot;;&quot;Ja&quot;;&quot;Nej&quot;"/>
    <numFmt numFmtId="190" formatCode="&quot;Sant&quot;;&quot;Sant&quot;;&quot;Falskt&quot;"/>
    <numFmt numFmtId="191" formatCode="&quot;På&quot;;&quot;På&quot;;&quot;Av&quot;"/>
    <numFmt numFmtId="192" formatCode="&quot;$&quot;#,##0.00"/>
    <numFmt numFmtId="193" formatCode="&quot;$&quot;#,##0.0"/>
    <numFmt numFmtId="194" formatCode="_-[$$-409]* #,##0.00_ ;_-[$$-409]* \-#,##0.00\ ;_-[$$-409]* &quot;-&quot;??_ ;_-@_ "/>
    <numFmt numFmtId="195" formatCode="[$-1009]mmmm\-dd\-yy"/>
    <numFmt numFmtId="196" formatCode="[$-409]h:mm:ss\ AM/PM"/>
    <numFmt numFmtId="197" formatCode="_-* #,##0.0\ _k_r_-;\-* #,##0.0\ _k_r_-;_-* &quot;-&quot;??\ _k_r_-;_-@_-"/>
    <numFmt numFmtId="198" formatCode="_-* #,##0\ _k_r_-;\-* #,##0\ _k_r_-;_-* &quot;-&quot;??\ _k_r_-;_-@_-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mediumDashDot"/>
      <bottom style="mediumDashDot"/>
    </border>
    <border>
      <left style="thick"/>
      <right style="thick"/>
      <top style="thick"/>
      <bottom style="mediumDashDot"/>
    </border>
    <border>
      <left style="thick"/>
      <right style="thick"/>
      <top style="mediumDashDot"/>
      <bottom style="thick"/>
    </border>
    <border>
      <left style="thick"/>
      <right style="thick"/>
      <top style="mediumDashDot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Dashed"/>
    </border>
    <border>
      <left>
        <color indexed="63"/>
      </left>
      <right>
        <color indexed="63"/>
      </right>
      <top style="thick"/>
      <bottom style="mediumDashed"/>
    </border>
    <border>
      <left style="thick"/>
      <right>
        <color indexed="63"/>
      </right>
      <top style="mediumDashed"/>
      <bottom style="thick"/>
    </border>
    <border>
      <left>
        <color indexed="63"/>
      </left>
      <right>
        <color indexed="63"/>
      </right>
      <top style="mediumDashed"/>
      <bottom style="thick"/>
    </border>
    <border>
      <left style="thick"/>
      <right style="thick"/>
      <top style="mediumDashed"/>
      <bottom style="thick"/>
    </border>
    <border>
      <left style="thick"/>
      <right style="thick"/>
      <top style="thick"/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 style="mediumDashDot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2" xfId="0" applyFill="1" applyBorder="1" applyAlignment="1" applyProtection="1">
      <alignment horizontal="center"/>
      <protection locked="0"/>
    </xf>
    <xf numFmtId="192" fontId="0" fillId="33" borderId="13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192" fontId="0" fillId="33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74" fontId="0" fillId="33" borderId="13" xfId="0" applyNumberFormat="1" applyFont="1" applyFill="1" applyBorder="1" applyAlignment="1" applyProtection="1">
      <alignment horizontal="center"/>
      <protection locked="0"/>
    </xf>
    <xf numFmtId="0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5" xfId="0" applyNumberFormat="1" applyFont="1" applyFill="1" applyBorder="1" applyAlignment="1" applyProtection="1">
      <alignment horizontal="center"/>
      <protection locked="0"/>
    </xf>
    <xf numFmtId="0" fontId="1" fillId="34" borderId="16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92" fontId="4" fillId="35" borderId="27" xfId="0" applyNumberFormat="1" applyFont="1" applyFill="1" applyBorder="1" applyAlignment="1" applyProtection="1">
      <alignment horizontal="center"/>
      <protection/>
    </xf>
    <xf numFmtId="188" fontId="1" fillId="34" borderId="20" xfId="0" applyNumberFormat="1" applyFont="1" applyFill="1" applyBorder="1" applyAlignment="1" applyProtection="1">
      <alignment horizontal="center"/>
      <protection/>
    </xf>
    <xf numFmtId="192" fontId="4" fillId="35" borderId="28" xfId="0" applyNumberFormat="1" applyFont="1" applyFill="1" applyBorder="1" applyAlignment="1" applyProtection="1">
      <alignment horizontal="center"/>
      <protection/>
    </xf>
    <xf numFmtId="0" fontId="0" fillId="36" borderId="29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0" xfId="0" applyFill="1" applyBorder="1" applyAlignment="1">
      <alignment/>
    </xf>
    <xf numFmtId="0" fontId="1" fillId="36" borderId="29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3" borderId="38" xfId="0" applyNumberFormat="1" applyFill="1" applyBorder="1" applyAlignment="1" applyProtection="1">
      <alignment horizontal="center"/>
      <protection locked="0"/>
    </xf>
    <xf numFmtId="0" fontId="2" fillId="37" borderId="39" xfId="0" applyFont="1" applyFill="1" applyBorder="1" applyAlignment="1">
      <alignment horizontal="center"/>
    </xf>
    <xf numFmtId="0" fontId="0" fillId="36" borderId="40" xfId="0" applyFill="1" applyBorder="1" applyAlignment="1">
      <alignment/>
    </xf>
    <xf numFmtId="0" fontId="0" fillId="37" borderId="41" xfId="0" applyFill="1" applyBorder="1" applyAlignment="1">
      <alignment horizontal="center"/>
    </xf>
    <xf numFmtId="0" fontId="3" fillId="0" borderId="42" xfId="0" applyFont="1" applyBorder="1" applyAlignment="1">
      <alignment/>
    </xf>
    <xf numFmtId="192" fontId="1" fillId="37" borderId="43" xfId="58" applyNumberFormat="1" applyFont="1" applyFill="1" applyBorder="1" applyAlignment="1">
      <alignment horizontal="center"/>
    </xf>
    <xf numFmtId="0" fontId="3" fillId="0" borderId="44" xfId="0" applyFont="1" applyBorder="1" applyAlignment="1">
      <alignment/>
    </xf>
    <xf numFmtId="0" fontId="1" fillId="37" borderId="45" xfId="55" applyNumberFormat="1" applyFont="1" applyFill="1" applyBorder="1" applyAlignment="1">
      <alignment horizontal="center"/>
    </xf>
    <xf numFmtId="192" fontId="1" fillId="37" borderId="45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0" fontId="1" fillId="37" borderId="45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188" fontId="2" fillId="38" borderId="47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" fontId="2" fillId="38" borderId="51" xfId="0" applyNumberFormat="1" applyFont="1" applyFill="1" applyBorder="1" applyAlignment="1">
      <alignment horizontal="center"/>
    </xf>
    <xf numFmtId="0" fontId="1" fillId="34" borderId="52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center"/>
      <protection/>
    </xf>
    <xf numFmtId="0" fontId="2" fillId="34" borderId="55" xfId="0" applyFont="1" applyFill="1" applyBorder="1" applyAlignment="1" applyProtection="1">
      <alignment/>
      <protection/>
    </xf>
    <xf numFmtId="0" fontId="2" fillId="34" borderId="56" xfId="0" applyFont="1" applyFill="1" applyBorder="1" applyAlignment="1" applyProtection="1">
      <alignment/>
      <protection/>
    </xf>
    <xf numFmtId="0" fontId="1" fillId="34" borderId="57" xfId="0" applyFont="1" applyFill="1" applyBorder="1" applyAlignment="1" applyProtection="1">
      <alignment horizontal="center"/>
      <protection/>
    </xf>
    <xf numFmtId="0" fontId="1" fillId="34" borderId="58" xfId="0" applyFont="1" applyFill="1" applyBorder="1" applyAlignment="1" applyProtection="1">
      <alignment/>
      <protection/>
    </xf>
    <xf numFmtId="0" fontId="1" fillId="34" borderId="59" xfId="0" applyFont="1" applyFill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/>
      <protection/>
    </xf>
    <xf numFmtId="0" fontId="1" fillId="0" borderId="60" xfId="0" applyFont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1" fillId="0" borderId="63" xfId="0" applyFont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53" xfId="0" applyFill="1" applyBorder="1" applyAlignment="1" applyProtection="1">
      <alignment horizontal="center"/>
      <protection/>
    </xf>
    <xf numFmtId="0" fontId="1" fillId="34" borderId="18" xfId="0" applyFont="1" applyFill="1" applyBorder="1" applyAlignment="1" applyProtection="1">
      <alignment horizontal="center"/>
      <protection/>
    </xf>
    <xf numFmtId="188" fontId="1" fillId="34" borderId="18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/>
      <protection/>
    </xf>
    <xf numFmtId="0" fontId="1" fillId="0" borderId="65" xfId="0" applyFont="1" applyFill="1" applyBorder="1" applyAlignment="1" applyProtection="1">
      <alignment/>
      <protection/>
    </xf>
    <xf numFmtId="0" fontId="0" fillId="0" borderId="65" xfId="0" applyFill="1" applyBorder="1" applyAlignment="1" applyProtection="1">
      <alignment horizontal="center"/>
      <protection/>
    </xf>
    <xf numFmtId="0" fontId="6" fillId="0" borderId="65" xfId="0" applyFont="1" applyFill="1" applyBorder="1" applyAlignment="1" applyProtection="1">
      <alignment horizontal="center"/>
      <protection/>
    </xf>
    <xf numFmtId="188" fontId="4" fillId="0" borderId="66" xfId="0" applyNumberFormat="1" applyFont="1" applyFill="1" applyBorder="1" applyAlignment="1" applyProtection="1">
      <alignment horizontal="center"/>
      <protection locked="0"/>
    </xf>
    <xf numFmtId="0" fontId="45" fillId="0" borderId="55" xfId="0" applyFont="1" applyBorder="1" applyAlignment="1" applyProtection="1">
      <alignment/>
      <protection locked="0"/>
    </xf>
    <xf numFmtId="0" fontId="46" fillId="0" borderId="56" xfId="0" applyFont="1" applyBorder="1" applyAlignment="1" applyProtection="1">
      <alignment/>
      <protection locked="0"/>
    </xf>
    <xf numFmtId="0" fontId="47" fillId="0" borderId="56" xfId="0" applyFont="1" applyBorder="1" applyAlignment="1" applyProtection="1">
      <alignment/>
      <protection locked="0"/>
    </xf>
    <xf numFmtId="0" fontId="47" fillId="0" borderId="56" xfId="0" applyFont="1" applyBorder="1" applyAlignment="1" applyProtection="1">
      <alignment horizontal="center"/>
      <protection locked="0"/>
    </xf>
    <xf numFmtId="0" fontId="47" fillId="0" borderId="57" xfId="0" applyFont="1" applyBorder="1" applyAlignment="1" applyProtection="1">
      <alignment horizontal="center"/>
      <protection locked="0"/>
    </xf>
    <xf numFmtId="0" fontId="7" fillId="36" borderId="67" xfId="0" applyFont="1" applyFill="1" applyBorder="1" applyAlignment="1">
      <alignment horizontal="center"/>
    </xf>
    <xf numFmtId="0" fontId="7" fillId="36" borderId="34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2" fillId="36" borderId="55" xfId="0" applyFont="1" applyFill="1" applyBorder="1" applyAlignment="1">
      <alignment horizontal="left"/>
    </xf>
    <xf numFmtId="0" fontId="2" fillId="36" borderId="56" xfId="0" applyFont="1" applyFill="1" applyBorder="1" applyAlignment="1">
      <alignment horizontal="left"/>
    </xf>
    <xf numFmtId="0" fontId="2" fillId="36" borderId="68" xfId="0" applyFont="1" applyFill="1" applyBorder="1" applyAlignment="1">
      <alignment horizontal="lef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"/>
  <sheetViews>
    <sheetView showGridLines="0" showRowColHeaders="0" tabSelected="1" zoomScalePageLayoutView="0" workbookViewId="0" topLeftCell="A1">
      <selection activeCell="K8" sqref="K8"/>
    </sheetView>
  </sheetViews>
  <sheetFormatPr defaultColWidth="9.140625" defaultRowHeight="12.75"/>
  <cols>
    <col min="9" max="9" width="32.140625" style="0" customWidth="1"/>
    <col min="10" max="10" width="24.57421875" style="0" bestFit="1" customWidth="1"/>
    <col min="11" max="11" width="21.57421875" style="0" customWidth="1"/>
    <col min="12" max="12" width="2.8515625" style="0" customWidth="1"/>
    <col min="13" max="13" width="11.00390625" style="0" customWidth="1"/>
    <col min="15" max="15" width="5.421875" style="0" customWidth="1"/>
  </cols>
  <sheetData>
    <row r="1" spans="9:11" ht="13.5" thickBot="1">
      <c r="I1" s="1"/>
      <c r="J1" s="1"/>
      <c r="K1" s="1"/>
    </row>
    <row r="2" spans="2:11" ht="18">
      <c r="B2" s="107" t="s">
        <v>28</v>
      </c>
      <c r="C2" s="108"/>
      <c r="D2" s="108"/>
      <c r="E2" s="108"/>
      <c r="F2" s="108"/>
      <c r="G2" s="109"/>
      <c r="H2" s="109"/>
      <c r="I2" s="110"/>
      <c r="J2" s="110"/>
      <c r="K2" s="111"/>
    </row>
    <row r="3" spans="2:11" ht="18.75" customHeight="1" thickBot="1">
      <c r="B3" s="102"/>
      <c r="C3" s="103"/>
      <c r="D3" s="103"/>
      <c r="E3" s="103"/>
      <c r="F3" s="103"/>
      <c r="G3" s="103"/>
      <c r="H3" s="103"/>
      <c r="I3" s="104"/>
      <c r="J3" s="105"/>
      <c r="K3" s="106"/>
    </row>
    <row r="4" spans="2:11" ht="15.75">
      <c r="B4" s="97" t="s">
        <v>10</v>
      </c>
      <c r="C4" s="98"/>
      <c r="D4" s="98"/>
      <c r="E4" s="98"/>
      <c r="F4" s="98"/>
      <c r="G4" s="98"/>
      <c r="H4" s="98"/>
      <c r="I4" s="99"/>
      <c r="J4" s="100"/>
      <c r="K4" s="101" t="s">
        <v>0</v>
      </c>
    </row>
    <row r="5" spans="2:11" ht="13.5" thickBot="1">
      <c r="B5" s="18" t="s">
        <v>18</v>
      </c>
      <c r="C5" s="27"/>
      <c r="D5" s="27"/>
      <c r="E5" s="27"/>
      <c r="F5" s="27"/>
      <c r="G5" s="27"/>
      <c r="H5" s="27"/>
      <c r="I5" s="28"/>
      <c r="J5" s="19" t="s">
        <v>5</v>
      </c>
      <c r="K5" s="19" t="s">
        <v>2</v>
      </c>
    </row>
    <row r="6" spans="2:11" ht="16.5" thickBot="1" thickTop="1">
      <c r="B6" s="20" t="s">
        <v>45</v>
      </c>
      <c r="C6" s="21"/>
      <c r="D6" s="21"/>
      <c r="E6" s="21"/>
      <c r="F6" s="21"/>
      <c r="G6" s="21"/>
      <c r="H6" s="21"/>
      <c r="I6" s="22"/>
      <c r="J6" s="26" t="s">
        <v>23</v>
      </c>
      <c r="K6" s="11">
        <v>250</v>
      </c>
    </row>
    <row r="7" spans="2:11" ht="15.75" thickBot="1">
      <c r="B7" s="20" t="s">
        <v>47</v>
      </c>
      <c r="C7" s="21"/>
      <c r="D7" s="21"/>
      <c r="E7" s="21"/>
      <c r="F7" s="21"/>
      <c r="G7" s="21"/>
      <c r="H7" s="21"/>
      <c r="I7" s="22"/>
      <c r="J7" s="24" t="s">
        <v>48</v>
      </c>
      <c r="K7" s="63">
        <v>50</v>
      </c>
    </row>
    <row r="8" spans="2:11" ht="15.75" thickBot="1">
      <c r="B8" s="29" t="s">
        <v>46</v>
      </c>
      <c r="C8" s="30"/>
      <c r="D8" s="30"/>
      <c r="E8" s="30"/>
      <c r="F8" s="30"/>
      <c r="G8" s="30"/>
      <c r="H8" s="30"/>
      <c r="I8" s="30"/>
      <c r="J8" s="24" t="s">
        <v>6</v>
      </c>
      <c r="K8" s="10">
        <v>4</v>
      </c>
    </row>
    <row r="9" spans="2:11" ht="15.75" thickBot="1">
      <c r="B9" s="20" t="s">
        <v>7</v>
      </c>
      <c r="C9" s="21"/>
      <c r="D9" s="21"/>
      <c r="E9" s="21"/>
      <c r="F9" s="21"/>
      <c r="G9" s="21"/>
      <c r="H9" s="21"/>
      <c r="I9" s="22"/>
      <c r="J9" s="24" t="s">
        <v>9</v>
      </c>
      <c r="K9" s="12">
        <v>8</v>
      </c>
    </row>
    <row r="10" spans="2:11" ht="15.75" thickBot="1">
      <c r="B10" s="20" t="s">
        <v>3</v>
      </c>
      <c r="C10" s="23"/>
      <c r="D10" s="23"/>
      <c r="E10" s="23"/>
      <c r="F10" s="23"/>
      <c r="G10" s="23"/>
      <c r="H10" s="23"/>
      <c r="I10" s="22"/>
      <c r="J10" s="24" t="s">
        <v>4</v>
      </c>
      <c r="K10" s="12">
        <v>21</v>
      </c>
    </row>
    <row r="11" spans="2:11" ht="15.75" thickBot="1">
      <c r="B11" s="31" t="s">
        <v>1</v>
      </c>
      <c r="C11" s="32"/>
      <c r="D11" s="32"/>
      <c r="E11" s="32"/>
      <c r="F11" s="32"/>
      <c r="G11" s="32"/>
      <c r="H11" s="32"/>
      <c r="I11" s="33"/>
      <c r="J11" s="34" t="s">
        <v>22</v>
      </c>
      <c r="K11" s="13">
        <v>0.09</v>
      </c>
    </row>
    <row r="12" spans="2:11" ht="17.25" thickBot="1" thickTop="1">
      <c r="B12" s="35" t="s">
        <v>8</v>
      </c>
      <c r="C12" s="36"/>
      <c r="D12" s="36"/>
      <c r="E12" s="36"/>
      <c r="F12" s="36"/>
      <c r="G12" s="36"/>
      <c r="H12" s="36"/>
      <c r="I12" s="37"/>
      <c r="J12" s="38" t="s">
        <v>27</v>
      </c>
      <c r="K12" s="50">
        <f>((K6*K7/100)/22/K8)+(K10*K11)</f>
        <v>3.3104545454545455</v>
      </c>
    </row>
    <row r="13" spans="2:11" ht="16.5" thickBot="1">
      <c r="B13" s="39" t="s">
        <v>11</v>
      </c>
      <c r="C13" s="40"/>
      <c r="D13" s="40"/>
      <c r="E13" s="40"/>
      <c r="F13" s="40"/>
      <c r="G13" s="40"/>
      <c r="H13" s="40"/>
      <c r="I13" s="41"/>
      <c r="J13" s="42" t="s">
        <v>25</v>
      </c>
      <c r="K13" s="48">
        <f>K8/K9*K12</f>
        <v>1.6552272727272728</v>
      </c>
    </row>
    <row r="14" spans="2:11" s="9" customFormat="1" ht="17.25" thickBot="1" thickTop="1">
      <c r="B14" s="25"/>
      <c r="C14" s="43"/>
      <c r="D14" s="43"/>
      <c r="E14" s="43"/>
      <c r="F14" s="43"/>
      <c r="G14" s="43"/>
      <c r="H14" s="43"/>
      <c r="I14" s="44"/>
      <c r="J14" s="45"/>
      <c r="K14" s="14"/>
    </row>
    <row r="15" spans="2:15" s="9" customFormat="1" ht="16.5" thickTop="1">
      <c r="B15" s="86" t="s">
        <v>19</v>
      </c>
      <c r="C15" s="87"/>
      <c r="D15" s="87"/>
      <c r="E15" s="87"/>
      <c r="F15" s="87"/>
      <c r="G15" s="87"/>
      <c r="H15" s="87"/>
      <c r="I15" s="88"/>
      <c r="J15" s="80"/>
      <c r="K15" s="49" t="s">
        <v>0</v>
      </c>
      <c r="M15" s="112" t="s">
        <v>33</v>
      </c>
      <c r="N15" s="113"/>
      <c r="O15" s="114"/>
    </row>
    <row r="16" spans="2:15" s="8" customFormat="1" ht="16.5" thickBot="1">
      <c r="B16" s="89" t="s">
        <v>26</v>
      </c>
      <c r="C16" s="27"/>
      <c r="D16" s="46"/>
      <c r="E16" s="46"/>
      <c r="F16" s="46"/>
      <c r="G16" s="46"/>
      <c r="H16" s="46"/>
      <c r="I16" s="90"/>
      <c r="J16" s="81" t="s">
        <v>5</v>
      </c>
      <c r="K16" s="19" t="s">
        <v>2</v>
      </c>
      <c r="M16" s="51"/>
      <c r="N16" s="52"/>
      <c r="O16" s="53"/>
    </row>
    <row r="17" spans="2:15" ht="17.25" thickBot="1" thickTop="1">
      <c r="B17" s="91" t="s">
        <v>12</v>
      </c>
      <c r="C17" s="23"/>
      <c r="D17" s="23"/>
      <c r="E17" s="23"/>
      <c r="F17" s="47"/>
      <c r="G17" s="47"/>
      <c r="H17" s="47"/>
      <c r="I17" s="92"/>
      <c r="J17" s="82" t="s">
        <v>24</v>
      </c>
      <c r="K17" s="15">
        <f>K11</f>
        <v>0.09</v>
      </c>
      <c r="M17" s="54" t="s">
        <v>29</v>
      </c>
      <c r="N17" s="115" t="s">
        <v>34</v>
      </c>
      <c r="O17" s="116"/>
    </row>
    <row r="18" spans="2:15" ht="16.5" thickBot="1">
      <c r="B18" s="91" t="s">
        <v>13</v>
      </c>
      <c r="C18" s="47"/>
      <c r="D18" s="47"/>
      <c r="E18" s="47"/>
      <c r="F18" s="47"/>
      <c r="G18" s="47"/>
      <c r="H18" s="47"/>
      <c r="I18" s="92"/>
      <c r="J18" s="83" t="s">
        <v>14</v>
      </c>
      <c r="K18" s="16">
        <v>10</v>
      </c>
      <c r="L18" s="5"/>
      <c r="M18" s="54" t="s">
        <v>30</v>
      </c>
      <c r="N18" s="115" t="s">
        <v>35</v>
      </c>
      <c r="O18" s="116"/>
    </row>
    <row r="19" spans="2:15" ht="15.75" thickBot="1">
      <c r="B19" s="91" t="s">
        <v>15</v>
      </c>
      <c r="C19" s="21"/>
      <c r="D19" s="21"/>
      <c r="E19" s="21"/>
      <c r="F19" s="21"/>
      <c r="G19" s="21"/>
      <c r="H19" s="21"/>
      <c r="I19" s="93"/>
      <c r="J19" s="84" t="s">
        <v>16</v>
      </c>
      <c r="K19" s="16">
        <v>6</v>
      </c>
      <c r="L19" s="5"/>
      <c r="M19" s="54" t="s">
        <v>31</v>
      </c>
      <c r="N19" s="115" t="s">
        <v>36</v>
      </c>
      <c r="O19" s="116"/>
    </row>
    <row r="20" spans="2:15" ht="15.75" thickBot="1">
      <c r="B20" s="91" t="s">
        <v>17</v>
      </c>
      <c r="C20" s="21"/>
      <c r="D20" s="21"/>
      <c r="E20" s="21"/>
      <c r="F20" s="21"/>
      <c r="G20" s="21"/>
      <c r="H20" s="21"/>
      <c r="I20" s="93"/>
      <c r="J20" s="85" t="s">
        <v>20</v>
      </c>
      <c r="K20" s="17">
        <v>2</v>
      </c>
      <c r="L20" s="5"/>
      <c r="M20" s="55" t="s">
        <v>32</v>
      </c>
      <c r="N20" s="117" t="s">
        <v>37</v>
      </c>
      <c r="O20" s="118"/>
    </row>
    <row r="21" spans="2:11" ht="16.5" thickBot="1">
      <c r="B21" s="94" t="s">
        <v>21</v>
      </c>
      <c r="C21" s="95"/>
      <c r="D21" s="95"/>
      <c r="E21" s="95"/>
      <c r="F21" s="95"/>
      <c r="G21" s="95"/>
      <c r="H21" s="95"/>
      <c r="I21" s="96"/>
      <c r="J21" s="42" t="s">
        <v>25</v>
      </c>
      <c r="K21" s="48">
        <f>(K18/60)*K17*K19*K20</f>
        <v>0.18</v>
      </c>
    </row>
    <row r="22" spans="2:11" ht="14.25" thickBot="1" thickTop="1">
      <c r="B22" s="6"/>
      <c r="C22" s="4"/>
      <c r="D22" s="2"/>
      <c r="E22" s="2"/>
      <c r="F22" s="2"/>
      <c r="I22" s="3"/>
      <c r="J22" s="3"/>
      <c r="K22" s="7"/>
    </row>
    <row r="23" spans="2:10" ht="15.75">
      <c r="B23" s="119" t="s">
        <v>38</v>
      </c>
      <c r="C23" s="120"/>
      <c r="D23" s="120"/>
      <c r="E23" s="120"/>
      <c r="F23" s="120"/>
      <c r="G23" s="120"/>
      <c r="H23" s="120"/>
      <c r="I23" s="121"/>
      <c r="J23" s="64" t="s">
        <v>41</v>
      </c>
    </row>
    <row r="24" spans="2:10" ht="12.75">
      <c r="B24" s="65"/>
      <c r="C24" s="56"/>
      <c r="D24" s="56"/>
      <c r="E24" s="56"/>
      <c r="F24" s="56"/>
      <c r="G24" s="56"/>
      <c r="H24" s="56"/>
      <c r="I24" s="57"/>
      <c r="J24" s="66"/>
    </row>
    <row r="25" spans="2:10" ht="15">
      <c r="B25" s="67" t="s">
        <v>43</v>
      </c>
      <c r="C25" s="58"/>
      <c r="D25" s="58"/>
      <c r="E25" s="58"/>
      <c r="F25" s="58"/>
      <c r="G25" s="58"/>
      <c r="H25" s="58"/>
      <c r="I25" s="59"/>
      <c r="J25" s="68">
        <v>4450</v>
      </c>
    </row>
    <row r="26" spans="2:10" ht="21.75" customHeight="1">
      <c r="B26" s="69" t="s">
        <v>42</v>
      </c>
      <c r="C26" s="2"/>
      <c r="D26" s="2"/>
      <c r="E26" s="2"/>
      <c r="F26" s="2"/>
      <c r="G26" s="2"/>
      <c r="H26" s="2"/>
      <c r="I26" s="60"/>
      <c r="J26" s="70">
        <f>K9</f>
        <v>8</v>
      </c>
    </row>
    <row r="27" spans="2:10" ht="24" customHeight="1">
      <c r="B27" s="69" t="s">
        <v>39</v>
      </c>
      <c r="C27" s="2"/>
      <c r="D27" s="2"/>
      <c r="E27" s="2"/>
      <c r="F27" s="2"/>
      <c r="G27" s="2"/>
      <c r="H27" s="2"/>
      <c r="I27" s="60"/>
      <c r="J27" s="71">
        <f>K13-K21</f>
        <v>1.4752272727272728</v>
      </c>
    </row>
    <row r="28" spans="2:10" ht="12.75">
      <c r="B28" s="72"/>
      <c r="C28" s="2"/>
      <c r="D28" s="2"/>
      <c r="E28" s="2"/>
      <c r="F28" s="2"/>
      <c r="G28" s="2"/>
      <c r="H28" s="2"/>
      <c r="I28" s="60"/>
      <c r="J28" s="73"/>
    </row>
    <row r="29" spans="2:10" ht="18.75" customHeight="1">
      <c r="B29" s="74" t="s">
        <v>44</v>
      </c>
      <c r="C29" s="61"/>
      <c r="D29" s="61"/>
      <c r="E29" s="61"/>
      <c r="F29" s="61"/>
      <c r="G29" s="61"/>
      <c r="H29" s="61"/>
      <c r="I29" s="62"/>
      <c r="J29" s="75">
        <f>J25/(J26*J27*5)</f>
        <v>75.4121090741026</v>
      </c>
    </row>
    <row r="30" spans="2:10" ht="20.25" customHeight="1" thickBot="1">
      <c r="B30" s="76" t="s">
        <v>40</v>
      </c>
      <c r="C30" s="77"/>
      <c r="D30" s="77"/>
      <c r="E30" s="77"/>
      <c r="F30" s="77"/>
      <c r="G30" s="77"/>
      <c r="H30" s="77"/>
      <c r="I30" s="78"/>
      <c r="J30" s="79">
        <f>J29/4.3</f>
        <v>17.537699784675024</v>
      </c>
    </row>
  </sheetData>
  <sheetProtection password="DA0D" sheet="1" objects="1" scenarios="1" selectLockedCells="1"/>
  <mergeCells count="6">
    <mergeCell ref="M15:O15"/>
    <mergeCell ref="N17:O17"/>
    <mergeCell ref="N18:O18"/>
    <mergeCell ref="N19:O19"/>
    <mergeCell ref="N20:O20"/>
    <mergeCell ref="B23:I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Hedson Technologies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Olle Hasslöf</dc:creator>
  <cp:keywords/>
  <dc:description/>
  <cp:lastModifiedBy>Anna Bergsten</cp:lastModifiedBy>
  <cp:lastPrinted>2001-05-18T15:40:52Z</cp:lastPrinted>
  <dcterms:created xsi:type="dcterms:W3CDTF">2001-03-06T14:36:57Z</dcterms:created>
  <dcterms:modified xsi:type="dcterms:W3CDTF">2017-03-26T19:48:55Z</dcterms:modified>
  <cp:category/>
  <cp:version/>
  <cp:contentType/>
  <cp:contentStatus/>
</cp:coreProperties>
</file>